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2DO TRIMESTRE 2023\TRANSPARENCIA CONAC\"/>
    </mc:Choice>
  </mc:AlternateContent>
  <xr:revisionPtr revIDLastSave="0" documentId="8_{72C65360-9AD7-440C-B31C-D0FF95AA8A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81029"/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I5" i="1" s="1"/>
  <c r="H55" i="1"/>
  <c r="H5" i="1" s="1"/>
  <c r="G55" i="1"/>
  <c r="F55" i="1"/>
  <c r="E55" i="1"/>
  <c r="D55" i="1"/>
  <c r="C55" i="1"/>
  <c r="B55" i="1"/>
  <c r="N5" i="1"/>
  <c r="M5" i="1"/>
  <c r="L5" i="1"/>
  <c r="K5" i="1"/>
  <c r="J5" i="1"/>
  <c r="G5" i="1"/>
  <c r="F5" i="1"/>
  <c r="E5" i="1"/>
  <c r="D5" i="1"/>
  <c r="C5" i="1"/>
  <c r="B5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0" i="1"/>
  <c r="B21" i="1"/>
  <c r="B23" i="1"/>
  <c r="B24" i="1"/>
  <c r="B26" i="1"/>
  <c r="B27" i="1"/>
  <c r="B28" i="1"/>
  <c r="B29" i="1"/>
  <c r="B30" i="1"/>
  <c r="B31" i="1"/>
  <c r="B33" i="1"/>
  <c r="B34" i="1"/>
  <c r="B35" i="1"/>
  <c r="B37" i="1"/>
  <c r="B38" i="1"/>
  <c r="B39" i="1"/>
  <c r="B41" i="1"/>
  <c r="B42" i="1"/>
  <c r="B43" i="1"/>
  <c r="B45" i="1"/>
  <c r="B46" i="1"/>
  <c r="B47" i="1"/>
  <c r="B49" i="1"/>
  <c r="B50" i="1"/>
  <c r="B51" i="1"/>
  <c r="B52" i="1"/>
  <c r="B53" i="1"/>
  <c r="B54" i="1"/>
  <c r="B56" i="1"/>
  <c r="B57" i="1"/>
</calcChain>
</file>

<file path=xl/sharedStrings.xml><?xml version="1.0" encoding="utf-8"?>
<sst xmlns="http://schemas.openxmlformats.org/spreadsheetml/2006/main" count="180" uniqueCount="110">
  <si>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</si>
  <si>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</si>
  <si>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</si>
  <si>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</si>
  <si>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</si>
  <si>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</si>
  <si>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</si>
  <si>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</si>
  <si>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</si>
  <si>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</si>
  <si>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</si>
  <si>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</si>
  <si>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</si>
  <si>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</si>
  <si>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</si>
  <si>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</si>
  <si>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</si>
  <si>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</si>
  <si>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</si>
  <si>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</si>
  <si>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</si>
  <si>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</si>
  <si>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</si>
  <si>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</si>
  <si>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</si>
  <si>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</si>
  <si>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</si>
  <si>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</si>
  <si>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</si>
  <si>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</si>
  <si>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</si>
  <si>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</si>
  <si>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</si>
  <si>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</si>
  <si>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</si>
  <si>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</si>
  <si>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</si>
  <si>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</si>
  <si>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</si>
  <si>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</si>
  <si>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</si>
  <si>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</si>
  <si>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</si>
  <si>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</si>
  <si>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</si>
  <si>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</si>
  <si>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</si>
  <si>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</si>
  <si>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</si>
  <si>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</si>
  <si>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</si>
  <si>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</si>
  <si>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</si>
  <si>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NOR_01_14_004</t>
  </si>
  <si>
    <t>Municipio de Juarez, N.L.</t>
  </si>
  <si>
    <t>Presupuesto de Ingresos para el Ejercicio Fiscal 2023</t>
  </si>
  <si>
    <t>Elaborado el 19 de Mayo del 2023</t>
  </si>
  <si>
    <t xml:space="preserve">T O T A L                                                                                           </t>
  </si>
  <si>
    <t xml:space="preserve">1 Impuestos                                                                                         </t>
  </si>
  <si>
    <t xml:space="preserve">     11 Impuestos sobre los ingresos                                                                </t>
  </si>
  <si>
    <t xml:space="preserve">     12 Impuestos sobre el patrimonio                                                               </t>
  </si>
  <si>
    <t xml:space="preserve">     13 Impuestos sobre la producción, el consumo y las transacciones                               </t>
  </si>
  <si>
    <t xml:space="preserve">     14 Impuestos al comercio exterior                                                              </t>
  </si>
  <si>
    <t xml:space="preserve">     15 Impuestos sobre Nóminas y Asimilables                                                       </t>
  </si>
  <si>
    <t xml:space="preserve">     16 Impuestos Ecológicos                                                                        </t>
  </si>
  <si>
    <t xml:space="preserve">     17 Accesorios                                                                                  </t>
  </si>
  <si>
    <t xml:space="preserve">     18 Otros Impuestos                                                                             </t>
  </si>
  <si>
    <t xml:space="preserve">     19 Impuestos  no  comprendidos  en  las  fracciones  de  la  Ley  de Ingresos  causadas  en  ej</t>
  </si>
  <si>
    <t xml:space="preserve">2 Cuotas y Aportaciones de Seguridad Social                                                         </t>
  </si>
  <si>
    <t xml:space="preserve">     21 Aportaciones para Fondos de Vivienda                                                        </t>
  </si>
  <si>
    <t xml:space="preserve">     22 Cuotas para el  Seguro Social                                                               </t>
  </si>
  <si>
    <t xml:space="preserve">     23 Cuotas de Ahorro para el Retiro                                                             </t>
  </si>
  <si>
    <t xml:space="preserve">     24 Otras Cuotas y Aportaciones  para la seguridad social                                       </t>
  </si>
  <si>
    <t xml:space="preserve">     25 Accesorios                                                                                  </t>
  </si>
  <si>
    <t xml:space="preserve">3 Contribuciones de Mejoras                                                                         </t>
  </si>
  <si>
    <t xml:space="preserve">     31 Contribución de mejoras por obras públicas                                                  </t>
  </si>
  <si>
    <t xml:space="preserve">     39 Contribuciones de Mejoras no comprendidas en las fracciones de la Ley de Ingresos causadas e</t>
  </si>
  <si>
    <t xml:space="preserve">4 Derechos                                                                                          </t>
  </si>
  <si>
    <t xml:space="preserve">     41 Derechos por el uso, goce, aprovechamiento o explotación de bienes de dominio público       </t>
  </si>
  <si>
    <t xml:space="preserve">     42 Derechos a los hidrocarburos                                                                </t>
  </si>
  <si>
    <t xml:space="preserve">     43 Derechos por prestación de servicios                                                        </t>
  </si>
  <si>
    <t xml:space="preserve">     44 Otros Derechos                                                                              </t>
  </si>
  <si>
    <t xml:space="preserve">     45 Accesorios                                                                                  </t>
  </si>
  <si>
    <t xml:space="preserve">     49 Derechos no comprendidos en las fracciones de la Ley de de liquidación o pago               </t>
  </si>
  <si>
    <t xml:space="preserve">5 Productos                                                                                         </t>
  </si>
  <si>
    <t xml:space="preserve">     51 Productos de tipo corriente                                                                 </t>
  </si>
  <si>
    <t xml:space="preserve">     52 Productos de capital                                                                        </t>
  </si>
  <si>
    <t xml:space="preserve">     59 Productos  no  comprendidos  en  las  fracciones  de  la  Ley  de Ingresos  causadas  en  ej</t>
  </si>
  <si>
    <t xml:space="preserve">6 Aprovechamientos                                                                                  </t>
  </si>
  <si>
    <t xml:space="preserve">     61 Aprovechamientos de tipo corriente                                                          </t>
  </si>
  <si>
    <t xml:space="preserve">     62 Aprovechamientos de capital                                                                 </t>
  </si>
  <si>
    <t xml:space="preserve">     69 Aprovechamientos no comprendidos en las fracciones de la Ley de Ingresos causadas en ejercic</t>
  </si>
  <si>
    <t xml:space="preserve">7 Ingresos por Ventas de Bienes y Servicios                                                         </t>
  </si>
  <si>
    <t xml:space="preserve">     71 Ingresos por ventas de bienes y servicios de organismos descentralizados                    </t>
  </si>
  <si>
    <t xml:space="preserve">     72 Ingresos  de operación de entidades para estatales empresariales                            </t>
  </si>
  <si>
    <t xml:space="preserve">     73 Ingresos por ventas de bienes y servicios producidos en establecimientos del Gobierno Centra</t>
  </si>
  <si>
    <t xml:space="preserve">8 Participaciones y Aportaciones                                                                    </t>
  </si>
  <si>
    <t xml:space="preserve">     81 Participaciones                                                                             </t>
  </si>
  <si>
    <t xml:space="preserve">     82 Aportaciones                                                                                </t>
  </si>
  <si>
    <t xml:space="preserve">     83 Convenios                                                                                   </t>
  </si>
  <si>
    <t xml:space="preserve">9 Transferencias, Asignaciones, Subsidios y otras Ayudas                                            </t>
  </si>
  <si>
    <t xml:space="preserve">     91 Transferencias Internas y Asignaciones al Sector Público                                    </t>
  </si>
  <si>
    <t xml:space="preserve">     92 Transferencias al Resto del Sector Público                                                  </t>
  </si>
  <si>
    <t xml:space="preserve">     93 Subsidios y Subvenciones                                                                    </t>
  </si>
  <si>
    <t xml:space="preserve">     94 Ayudas sociales                                                                             </t>
  </si>
  <si>
    <t xml:space="preserve">     95 Pensiones y Jubilaciones                                                                    </t>
  </si>
  <si>
    <t xml:space="preserve">     96 Transferencias a Fideicomisos, mandatos y análogos                                          </t>
  </si>
  <si>
    <t xml:space="preserve">0 Ingresos derivados de Financiamientos                                                             </t>
  </si>
  <si>
    <t xml:space="preserve">     01 Endeudamiento interno                                                                       </t>
  </si>
  <si>
    <t xml:space="preserve">     02 Endeudamiento externo 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</si>
</sst>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0" fontId="28" fillId="0" borderId="0" xfId="0" applyFont="1"/>
    <xf numFmtId="164" fontId="28" fillId="0" borderId="0" xfId="0" applyNumberFormat="1" applyFont="1"/>
    <xf numFmtId="0" fontId="29" fillId="0" borderId="14" xfId="57" applyFont="1" applyBorder="1" applyAlignment="1">
      <alignment horizontal="left" vertical="center" wrapText="1"/>
    </xf>
    <xf numFmtId="0" fontId="31" fillId="0" borderId="0" xfId="60" applyFont="1" applyAlignment="1">
      <alignment horizontal="centerContinuous" vertical="center"/>
    </xf>
    <xf numFmtId="0" fontId="30" fillId="0" borderId="0" xfId="60" applyFont="1" applyAlignment="1">
      <alignment horizontal="centerContinuous" vertical="center"/>
    </xf>
    <xf numFmtId="0" fontId="32" fillId="0" borderId="0" xfId="60" applyFont="1" applyAlignment="1">
      <alignment horizontal="centerContinuous" vertical="center"/>
    </xf>
    <xf numFmtId="164" fontId="27" fillId="26" borderId="13" xfId="57" applyNumberFormat="1" applyFont="1" applyFill="1" applyBorder="1" applyAlignment="1">
      <alignment horizontal="center" vertical="center" wrapText="1"/>
    </xf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28" fillId="0" borderId="18" xfId="0" applyFont="1" applyBorder="1"/>
    <xf numFmtId="164" fontId="28" fillId="0" borderId="18" xfId="0" applyNumberFormat="1" applyFont="1" applyBorder="1"/>
    <xf numFmtId="0" fontId="28" fillId="0" borderId="15" xfId="0" applyFont="1" applyBorder="1"/>
    <xf numFmtId="164" fontId="28" fillId="0" borderId="15" xfId="0" applyNumberFormat="1" applyFont="1" applyBorder="1"/>
    <xf numFmtId="0" fontId="28" fillId="0" borderId="19" xfId="0" applyFont="1" applyBorder="1"/>
    <xf numFmtId="164" fontId="28" fillId="0" borderId="19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491818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1531C-0AEA-57A5-7185-18D48396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491818" cy="609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694987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3E1D09C-ECD9-0BCD-C3CA-7DB7A2A8D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6" y="0"/>
          <a:ext cx="1676061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</cols>
  <sheetData>
    <row r="1" spans="1:14" ht="20.25" x14ac:dyDescent="0.2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x14ac:dyDescent="0.2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10" t="s">
        <v>53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</row>
    <row r="5" spans="1:14" x14ac:dyDescent="0.2">
      <c r="A5" s="15" t="s">
        <v>57</v>
      </c>
      <c r="B5" s="16">
        <f t="shared" ref="B5:N5" si="0">SUM(+B6+B16+B22+B25+B32+B36+B40+B44+B48+B55)</f>
        <v>1536554112.5999999</v>
      </c>
      <c r="C5" s="16">
        <f t="shared" si="0"/>
        <v>180525254.94999999</v>
      </c>
      <c r="D5" s="16">
        <f t="shared" si="0"/>
        <v>164047666.62</v>
      </c>
      <c r="E5" s="16">
        <f t="shared" si="0"/>
        <v>120543160.31999999</v>
      </c>
      <c r="F5" s="16">
        <f t="shared" si="0"/>
        <v>146319608.84999999</v>
      </c>
      <c r="G5" s="16">
        <f t="shared" si="0"/>
        <v>114983371.03</v>
      </c>
      <c r="H5" s="16">
        <f t="shared" si="0"/>
        <v>123415207.69</v>
      </c>
      <c r="I5" s="16">
        <f t="shared" si="0"/>
        <v>121301700.08000001</v>
      </c>
      <c r="J5" s="16">
        <f t="shared" si="0"/>
        <v>116993724.02</v>
      </c>
      <c r="K5" s="16">
        <f t="shared" si="0"/>
        <v>125656224.06999999</v>
      </c>
      <c r="L5" s="16">
        <f t="shared" si="0"/>
        <v>110017305.15000001</v>
      </c>
      <c r="M5" s="16">
        <f t="shared" si="0"/>
        <v>109364177.13</v>
      </c>
      <c r="N5" s="16">
        <f t="shared" si="0"/>
        <v>103386712.69</v>
      </c>
    </row>
    <row r="6" spans="1:14" x14ac:dyDescent="0.2">
      <c r="A6" s="17" t="s">
        <v>58</v>
      </c>
      <c r="B6" s="18">
        <f t="shared" ref="B6:N6" si="1">SUM(+B7+B8+B9+B10+B11+B12+B13+B14+B15)</f>
        <v>232364662.60000005</v>
      </c>
      <c r="C6" s="18">
        <f t="shared" si="1"/>
        <v>72025006.810000002</v>
      </c>
      <c r="D6" s="18">
        <f t="shared" si="1"/>
        <v>27136502.919999998</v>
      </c>
      <c r="E6" s="18">
        <f t="shared" si="1"/>
        <v>16596625.909999998</v>
      </c>
      <c r="F6" s="18">
        <f t="shared" si="1"/>
        <v>10932535.18</v>
      </c>
      <c r="G6" s="18">
        <f t="shared" si="1"/>
        <v>12287470.01</v>
      </c>
      <c r="H6" s="18">
        <f t="shared" si="1"/>
        <v>12362240.02</v>
      </c>
      <c r="I6" s="18">
        <f t="shared" si="1"/>
        <v>12737495.17</v>
      </c>
      <c r="J6" s="18">
        <f t="shared" si="1"/>
        <v>11079006.270000001</v>
      </c>
      <c r="K6" s="18">
        <f t="shared" si="1"/>
        <v>16903631.039999999</v>
      </c>
      <c r="L6" s="18">
        <f t="shared" si="1"/>
        <v>11841765.66</v>
      </c>
      <c r="M6" s="18">
        <f t="shared" si="1"/>
        <v>14410436.189999999</v>
      </c>
      <c r="N6" s="18">
        <f t="shared" si="1"/>
        <v>14051947.42</v>
      </c>
    </row>
    <row r="7" spans="1:14" x14ac:dyDescent="0.2">
      <c r="A7" s="19" t="s">
        <v>59</v>
      </c>
      <c r="B7" s="20">
        <f t="shared" ref="B7:B15" si="2">SUM(C7:N7)</f>
        <v>6150160.0799999991</v>
      </c>
      <c r="C7" s="20">
        <v>741949.41</v>
      </c>
      <c r="D7" s="20">
        <v>394856.27</v>
      </c>
      <c r="E7" s="20">
        <v>255461.92</v>
      </c>
      <c r="F7" s="20">
        <v>1183565.1599999999</v>
      </c>
      <c r="G7" s="20">
        <v>190679.75</v>
      </c>
      <c r="H7" s="20">
        <v>265310.45</v>
      </c>
      <c r="I7" s="20">
        <v>684922.85</v>
      </c>
      <c r="J7" s="20">
        <v>307129.38</v>
      </c>
      <c r="K7" s="20">
        <v>368527.79</v>
      </c>
      <c r="L7" s="20">
        <v>160779.67000000001</v>
      </c>
      <c r="M7" s="20">
        <v>1557217.75</v>
      </c>
      <c r="N7" s="20">
        <v>39759.68</v>
      </c>
    </row>
    <row r="8" spans="1:14" x14ac:dyDescent="0.2">
      <c r="A8" s="21" t="s">
        <v>60</v>
      </c>
      <c r="B8" s="22">
        <f t="shared" si="2"/>
        <v>223380638.15000004</v>
      </c>
      <c r="C8" s="22">
        <v>71219172.969999999</v>
      </c>
      <c r="D8" s="22">
        <v>26705368.449999999</v>
      </c>
      <c r="E8" s="22">
        <v>16269317.619999999</v>
      </c>
      <c r="F8" s="22">
        <v>9444810.1999999993</v>
      </c>
      <c r="G8" s="22">
        <v>11744300.84</v>
      </c>
      <c r="H8" s="22">
        <v>11607513.810000001</v>
      </c>
      <c r="I8" s="22">
        <v>11657606.18</v>
      </c>
      <c r="J8" s="22">
        <v>10456178.34</v>
      </c>
      <c r="K8" s="22">
        <v>16262150.939999999</v>
      </c>
      <c r="L8" s="22">
        <v>11425686.27</v>
      </c>
      <c r="M8" s="22">
        <v>12638031.18</v>
      </c>
      <c r="N8" s="22">
        <v>13950501.35</v>
      </c>
    </row>
    <row r="9" spans="1:14" x14ac:dyDescent="0.2">
      <c r="A9" s="21" t="s">
        <v>61</v>
      </c>
      <c r="B9" s="22">
        <f t="shared" si="2"/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x14ac:dyDescent="0.2">
      <c r="A10" s="21" t="s">
        <v>62</v>
      </c>
      <c r="B10" s="22">
        <f t="shared" si="2"/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2">
      <c r="A11" s="21" t="s">
        <v>63</v>
      </c>
      <c r="B11" s="22">
        <f t="shared" si="2"/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2">
      <c r="A12" s="21" t="s">
        <v>64</v>
      </c>
      <c r="B12" s="22">
        <f t="shared" si="2"/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">
      <c r="A13" s="21" t="s">
        <v>65</v>
      </c>
      <c r="B13" s="22">
        <f t="shared" si="2"/>
        <v>2833864.3700000006</v>
      </c>
      <c r="C13" s="22">
        <v>63884.43</v>
      </c>
      <c r="D13" s="22">
        <v>36278.199999999997</v>
      </c>
      <c r="E13" s="22">
        <v>71846.37</v>
      </c>
      <c r="F13" s="22">
        <v>304159.82</v>
      </c>
      <c r="G13" s="22">
        <v>352489.42</v>
      </c>
      <c r="H13" s="22">
        <v>489415.76</v>
      </c>
      <c r="I13" s="22">
        <v>394966.14</v>
      </c>
      <c r="J13" s="22">
        <v>315698.55</v>
      </c>
      <c r="K13" s="22">
        <v>272952.31</v>
      </c>
      <c r="L13" s="22">
        <v>255299.72</v>
      </c>
      <c r="M13" s="22">
        <v>215187.26</v>
      </c>
      <c r="N13" s="22">
        <v>61686.39</v>
      </c>
    </row>
    <row r="14" spans="1:14" x14ac:dyDescent="0.2">
      <c r="A14" s="21" t="s">
        <v>66</v>
      </c>
      <c r="B14" s="22">
        <f t="shared" si="2"/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x14ac:dyDescent="0.2">
      <c r="A15" s="21" t="s">
        <v>67</v>
      </c>
      <c r="B15" s="22">
        <f t="shared" si="2"/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2">
      <c r="A16" s="17" t="s">
        <v>68</v>
      </c>
      <c r="B16" s="18">
        <f t="shared" ref="B16:N16" si="3">SUM(+B17+B18+B19+B20+B21)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</row>
    <row r="17" spans="1:14" x14ac:dyDescent="0.2">
      <c r="A17" s="19" t="s">
        <v>69</v>
      </c>
      <c r="B17" s="20">
        <f>SUM(C17:N17)</f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">
      <c r="A18" s="21" t="s">
        <v>70</v>
      </c>
      <c r="B18" s="22">
        <f>SUM(C18:N18)</f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x14ac:dyDescent="0.2">
      <c r="A19" s="21" t="s">
        <v>71</v>
      </c>
      <c r="B19" s="22">
        <f>SUM(C19:N19)</f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x14ac:dyDescent="0.2">
      <c r="A20" s="21" t="s">
        <v>72</v>
      </c>
      <c r="B20" s="22">
        <f>SUM(C20:N20)</f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x14ac:dyDescent="0.2">
      <c r="A21" s="21" t="s">
        <v>73</v>
      </c>
      <c r="B21" s="22">
        <f>SUM(C21:N21)</f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x14ac:dyDescent="0.2">
      <c r="A22" s="17" t="s">
        <v>74</v>
      </c>
      <c r="B22" s="18">
        <f t="shared" ref="B22:N22" si="4">SUM(+B23+B24)</f>
        <v>0</v>
      </c>
      <c r="C22" s="18">
        <f t="shared" si="4"/>
        <v>0</v>
      </c>
      <c r="D22" s="18">
        <f t="shared" si="4"/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  <c r="N22" s="18">
        <f t="shared" si="4"/>
        <v>0</v>
      </c>
    </row>
    <row r="23" spans="1:14" x14ac:dyDescent="0.2">
      <c r="A23" s="19" t="s">
        <v>75</v>
      </c>
      <c r="B23" s="20">
        <f>SUM(C23:N23)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">
      <c r="A24" s="21" t="s">
        <v>76</v>
      </c>
      <c r="B24" s="22">
        <f>SUM(C24:N24)</f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x14ac:dyDescent="0.2">
      <c r="A25" s="17" t="s">
        <v>77</v>
      </c>
      <c r="B25" s="18">
        <f t="shared" ref="B25:N25" si="5">SUM(+B26+B27+B28+B29+B30+B31)</f>
        <v>51278090.320000008</v>
      </c>
      <c r="C25" s="18">
        <f t="shared" si="5"/>
        <v>3074643.7299999995</v>
      </c>
      <c r="D25" s="18">
        <f t="shared" si="5"/>
        <v>8235525.6000000006</v>
      </c>
      <c r="E25" s="18">
        <f t="shared" si="5"/>
        <v>7834000.1400000006</v>
      </c>
      <c r="F25" s="18">
        <f t="shared" si="5"/>
        <v>4038353.26</v>
      </c>
      <c r="G25" s="18">
        <f t="shared" si="5"/>
        <v>2106691.5299999998</v>
      </c>
      <c r="H25" s="18">
        <f t="shared" si="5"/>
        <v>6428648.9699999997</v>
      </c>
      <c r="I25" s="18">
        <f t="shared" si="5"/>
        <v>3685374.91</v>
      </c>
      <c r="J25" s="18">
        <f t="shared" si="5"/>
        <v>5205021.040000001</v>
      </c>
      <c r="K25" s="18">
        <f t="shared" si="5"/>
        <v>2718343.88</v>
      </c>
      <c r="L25" s="18">
        <f t="shared" si="5"/>
        <v>1770748.4599999997</v>
      </c>
      <c r="M25" s="18">
        <f t="shared" si="5"/>
        <v>3258713.98</v>
      </c>
      <c r="N25" s="18">
        <f t="shared" si="5"/>
        <v>2922024.8200000003</v>
      </c>
    </row>
    <row r="26" spans="1:14" x14ac:dyDescent="0.2">
      <c r="A26" s="19" t="s">
        <v>78</v>
      </c>
      <c r="B26" s="20">
        <f t="shared" ref="B26:B31" si="6">SUM(C26:N26)</f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">
      <c r="A27" s="21" t="s">
        <v>79</v>
      </c>
      <c r="B27" s="22">
        <f t="shared" si="6"/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x14ac:dyDescent="0.2">
      <c r="A28" s="21" t="s">
        <v>80</v>
      </c>
      <c r="B28" s="22">
        <f t="shared" si="6"/>
        <v>12024551.260000002</v>
      </c>
      <c r="C28" s="22">
        <v>1072058.47</v>
      </c>
      <c r="D28" s="22">
        <v>3386799.58</v>
      </c>
      <c r="E28" s="22">
        <v>1872187.49</v>
      </c>
      <c r="F28" s="22">
        <v>374273.84</v>
      </c>
      <c r="G28" s="22">
        <v>505824.66</v>
      </c>
      <c r="H28" s="22">
        <v>1001614.19</v>
      </c>
      <c r="I28" s="22">
        <v>959895.56</v>
      </c>
      <c r="J28" s="22">
        <v>699194.77</v>
      </c>
      <c r="K28" s="22">
        <v>635593.06000000006</v>
      </c>
      <c r="L28" s="22">
        <v>496838.41</v>
      </c>
      <c r="M28" s="22">
        <v>512929.05</v>
      </c>
      <c r="N28" s="22">
        <v>507342.18</v>
      </c>
    </row>
    <row r="29" spans="1:14" x14ac:dyDescent="0.2">
      <c r="A29" s="21" t="s">
        <v>81</v>
      </c>
      <c r="B29" s="22">
        <f t="shared" si="6"/>
        <v>37026466.530000001</v>
      </c>
      <c r="C29" s="22">
        <v>1800710.17</v>
      </c>
      <c r="D29" s="22">
        <v>4669550.33</v>
      </c>
      <c r="E29" s="22">
        <v>5722646.4000000004</v>
      </c>
      <c r="F29" s="22">
        <v>3497332.34</v>
      </c>
      <c r="G29" s="22">
        <v>1495033.68</v>
      </c>
      <c r="H29" s="22">
        <v>5296630.33</v>
      </c>
      <c r="I29" s="22">
        <v>2536301.42</v>
      </c>
      <c r="J29" s="22">
        <v>4371235.1100000003</v>
      </c>
      <c r="K29" s="22">
        <v>1764333.86</v>
      </c>
      <c r="L29" s="22">
        <v>1142225.1399999999</v>
      </c>
      <c r="M29" s="22">
        <v>2384338.85</v>
      </c>
      <c r="N29" s="22">
        <v>2346128.9</v>
      </c>
    </row>
    <row r="30" spans="1:14" x14ac:dyDescent="0.2">
      <c r="A30" s="21" t="s">
        <v>82</v>
      </c>
      <c r="B30" s="22">
        <f t="shared" si="6"/>
        <v>2227072.5299999998</v>
      </c>
      <c r="C30" s="22">
        <v>201875.09</v>
      </c>
      <c r="D30" s="22">
        <v>179175.69</v>
      </c>
      <c r="E30" s="22">
        <v>239166.25</v>
      </c>
      <c r="F30" s="22">
        <v>166747.07999999999</v>
      </c>
      <c r="G30" s="22">
        <v>105833.19</v>
      </c>
      <c r="H30" s="22">
        <v>130404.45</v>
      </c>
      <c r="I30" s="22">
        <v>189177.93</v>
      </c>
      <c r="J30" s="22">
        <v>134591.16</v>
      </c>
      <c r="K30" s="22">
        <v>318416.96000000002</v>
      </c>
      <c r="L30" s="22">
        <v>131684.91</v>
      </c>
      <c r="M30" s="22">
        <v>361446.08</v>
      </c>
      <c r="N30" s="22">
        <v>68553.740000000005</v>
      </c>
    </row>
    <row r="31" spans="1:14" x14ac:dyDescent="0.2">
      <c r="A31" s="21" t="s">
        <v>83</v>
      </c>
      <c r="B31" s="22">
        <f t="shared" si="6"/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x14ac:dyDescent="0.2">
      <c r="A32" s="17" t="s">
        <v>84</v>
      </c>
      <c r="B32" s="18">
        <f t="shared" ref="B32:N32" si="7">SUM(+B33+B34+B35)</f>
        <v>597033.33000000007</v>
      </c>
      <c r="C32" s="18">
        <f t="shared" si="7"/>
        <v>23080.959999999999</v>
      </c>
      <c r="D32" s="18">
        <f t="shared" si="7"/>
        <v>11489.21</v>
      </c>
      <c r="E32" s="18">
        <f t="shared" si="7"/>
        <v>53703.93</v>
      </c>
      <c r="F32" s="18">
        <f t="shared" si="7"/>
        <v>38844.28</v>
      </c>
      <c r="G32" s="18">
        <f t="shared" si="7"/>
        <v>39856.68</v>
      </c>
      <c r="H32" s="18">
        <f t="shared" si="7"/>
        <v>57397.8</v>
      </c>
      <c r="I32" s="18">
        <f t="shared" si="7"/>
        <v>87260.02</v>
      </c>
      <c r="J32" s="18">
        <f t="shared" si="7"/>
        <v>65108.05</v>
      </c>
      <c r="K32" s="18">
        <f t="shared" si="7"/>
        <v>24968.25</v>
      </c>
      <c r="L32" s="18">
        <f t="shared" si="7"/>
        <v>65108.05</v>
      </c>
      <c r="M32" s="18">
        <f t="shared" si="7"/>
        <v>65108.05</v>
      </c>
      <c r="N32" s="18">
        <f t="shared" si="7"/>
        <v>65108.05</v>
      </c>
    </row>
    <row r="33" spans="1:14" x14ac:dyDescent="0.2">
      <c r="A33" s="19" t="s">
        <v>85</v>
      </c>
      <c r="B33" s="20">
        <f>SUM(C33:N33)</f>
        <v>597033.33000000007</v>
      </c>
      <c r="C33" s="20">
        <v>23080.959999999999</v>
      </c>
      <c r="D33" s="20">
        <v>11489.21</v>
      </c>
      <c r="E33" s="20">
        <v>53703.93</v>
      </c>
      <c r="F33" s="20">
        <v>38844.28</v>
      </c>
      <c r="G33" s="20">
        <v>39856.68</v>
      </c>
      <c r="H33" s="20">
        <v>57397.8</v>
      </c>
      <c r="I33" s="20">
        <v>87260.02</v>
      </c>
      <c r="J33" s="20">
        <v>65108.05</v>
      </c>
      <c r="K33" s="20">
        <v>24968.25</v>
      </c>
      <c r="L33" s="20">
        <v>65108.05</v>
      </c>
      <c r="M33" s="20">
        <v>65108.05</v>
      </c>
      <c r="N33" s="20">
        <v>65108.05</v>
      </c>
    </row>
    <row r="34" spans="1:14" x14ac:dyDescent="0.2">
      <c r="A34" s="21" t="s">
        <v>86</v>
      </c>
      <c r="B34" s="22">
        <f>SUM(C34:N34)</f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2">
      <c r="A35" s="21" t="s">
        <v>87</v>
      </c>
      <c r="B35" s="22">
        <f>SUM(C35:N35)</f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</row>
    <row r="36" spans="1:14" x14ac:dyDescent="0.2">
      <c r="A36" s="17" t="s">
        <v>88</v>
      </c>
      <c r="B36" s="18">
        <f t="shared" ref="B36:N36" si="8">SUM(+B37+B38+B39)</f>
        <v>29549226.050000001</v>
      </c>
      <c r="C36" s="18">
        <f t="shared" si="8"/>
        <v>1608798.19</v>
      </c>
      <c r="D36" s="18">
        <f t="shared" si="8"/>
        <v>2043420.69</v>
      </c>
      <c r="E36" s="18">
        <f t="shared" si="8"/>
        <v>2451768.23</v>
      </c>
      <c r="F36" s="18">
        <f t="shared" si="8"/>
        <v>2704891.5</v>
      </c>
      <c r="G36" s="18">
        <f t="shared" si="8"/>
        <v>4170876.2699999996</v>
      </c>
      <c r="H36" s="18">
        <f t="shared" si="8"/>
        <v>2743399.21</v>
      </c>
      <c r="I36" s="18">
        <f t="shared" si="8"/>
        <v>3064315.25</v>
      </c>
      <c r="J36" s="18">
        <f t="shared" si="8"/>
        <v>2592355.42</v>
      </c>
      <c r="K36" s="18">
        <f t="shared" si="8"/>
        <v>1722924.19</v>
      </c>
      <c r="L36" s="18">
        <f t="shared" si="8"/>
        <v>1964079.26</v>
      </c>
      <c r="M36" s="18">
        <f t="shared" si="8"/>
        <v>2434730.02</v>
      </c>
      <c r="N36" s="18">
        <f t="shared" si="8"/>
        <v>2047667.82</v>
      </c>
    </row>
    <row r="37" spans="1:14" x14ac:dyDescent="0.2">
      <c r="A37" s="19" t="s">
        <v>89</v>
      </c>
      <c r="B37" s="20">
        <f>SUM(C37:N37)</f>
        <v>25345169.59</v>
      </c>
      <c r="C37" s="20">
        <v>1544730.77</v>
      </c>
      <c r="D37" s="20">
        <v>1925841.38</v>
      </c>
      <c r="E37" s="20">
        <v>2359329.7200000002</v>
      </c>
      <c r="F37" s="20">
        <v>1863551.49</v>
      </c>
      <c r="G37" s="20">
        <v>2277579.7599999998</v>
      </c>
      <c r="H37" s="20">
        <v>2479633.4</v>
      </c>
      <c r="I37" s="20">
        <v>2974176.92</v>
      </c>
      <c r="J37" s="20">
        <v>2481436.31</v>
      </c>
      <c r="K37" s="20">
        <v>1325170.07</v>
      </c>
      <c r="L37" s="20">
        <v>1853160.15</v>
      </c>
      <c r="M37" s="20">
        <v>2323810.91</v>
      </c>
      <c r="N37" s="20">
        <v>1936748.71</v>
      </c>
    </row>
    <row r="38" spans="1:14" x14ac:dyDescent="0.2">
      <c r="A38" s="21" t="s">
        <v>90</v>
      </c>
      <c r="B38" s="22">
        <f>SUM(C38:N38)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 x14ac:dyDescent="0.2">
      <c r="A39" s="21" t="s">
        <v>91</v>
      </c>
      <c r="B39" s="22">
        <f>SUM(C39:N39)</f>
        <v>4204056.46</v>
      </c>
      <c r="C39" s="22">
        <v>64067.42</v>
      </c>
      <c r="D39" s="22">
        <v>117579.31</v>
      </c>
      <c r="E39" s="22">
        <v>92438.51</v>
      </c>
      <c r="F39" s="22">
        <v>841340.01</v>
      </c>
      <c r="G39" s="22">
        <v>1893296.51</v>
      </c>
      <c r="H39" s="22">
        <v>263765.81</v>
      </c>
      <c r="I39" s="22">
        <v>90138.33</v>
      </c>
      <c r="J39" s="22">
        <v>110919.11</v>
      </c>
      <c r="K39" s="22">
        <v>397754.12</v>
      </c>
      <c r="L39" s="22">
        <v>110919.11</v>
      </c>
      <c r="M39" s="22">
        <v>110919.11</v>
      </c>
      <c r="N39" s="22">
        <v>110919.11</v>
      </c>
    </row>
    <row r="40" spans="1:14" x14ac:dyDescent="0.2">
      <c r="A40" s="17" t="s">
        <v>92</v>
      </c>
      <c r="B40" s="18">
        <f t="shared" ref="B40:N40" si="9">SUM(+B41+B42+B43)</f>
        <v>0</v>
      </c>
      <c r="C40" s="18">
        <f t="shared" si="9"/>
        <v>0</v>
      </c>
      <c r="D40" s="18">
        <f t="shared" si="9"/>
        <v>0</v>
      </c>
      <c r="E40" s="18">
        <f t="shared" si="9"/>
        <v>0</v>
      </c>
      <c r="F40" s="18">
        <f t="shared" si="9"/>
        <v>0</v>
      </c>
      <c r="G40" s="18">
        <f t="shared" si="9"/>
        <v>0</v>
      </c>
      <c r="H40" s="18">
        <f t="shared" si="9"/>
        <v>0</v>
      </c>
      <c r="I40" s="18">
        <f t="shared" si="9"/>
        <v>0</v>
      </c>
      <c r="J40" s="18">
        <f t="shared" si="9"/>
        <v>0</v>
      </c>
      <c r="K40" s="18">
        <f t="shared" si="9"/>
        <v>0</v>
      </c>
      <c r="L40" s="18">
        <f t="shared" si="9"/>
        <v>0</v>
      </c>
      <c r="M40" s="18">
        <f t="shared" si="9"/>
        <v>0</v>
      </c>
      <c r="N40" s="18">
        <f t="shared" si="9"/>
        <v>0</v>
      </c>
    </row>
    <row r="41" spans="1:14" x14ac:dyDescent="0.2">
      <c r="A41" s="19" t="s">
        <v>93</v>
      </c>
      <c r="B41" s="20">
        <f>SUM(C41:N41)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x14ac:dyDescent="0.2">
      <c r="A42" s="21" t="s">
        <v>94</v>
      </c>
      <c r="B42" s="22">
        <f>SUM(C42:N42)</f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2">
      <c r="A43" s="21" t="s">
        <v>95</v>
      </c>
      <c r="B43" s="22">
        <f>SUM(C43:N43)</f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2">
      <c r="A44" s="17" t="s">
        <v>96</v>
      </c>
      <c r="B44" s="18">
        <f t="shared" ref="B44:N44" si="10">SUM(+B45+B46+B47)</f>
        <v>1222765100.3</v>
      </c>
      <c r="C44" s="18">
        <f t="shared" si="10"/>
        <v>103793725.26000001</v>
      </c>
      <c r="D44" s="18">
        <f t="shared" si="10"/>
        <v>126620728.2</v>
      </c>
      <c r="E44" s="18">
        <f t="shared" si="10"/>
        <v>93607062.109999999</v>
      </c>
      <c r="F44" s="18">
        <f t="shared" si="10"/>
        <v>128604984.63</v>
      </c>
      <c r="G44" s="18">
        <f t="shared" si="10"/>
        <v>96378476.540000007</v>
      </c>
      <c r="H44" s="18">
        <f t="shared" si="10"/>
        <v>101823521.69</v>
      </c>
      <c r="I44" s="18">
        <f t="shared" si="10"/>
        <v>101727254.73</v>
      </c>
      <c r="J44" s="18">
        <f t="shared" si="10"/>
        <v>98052233.239999995</v>
      </c>
      <c r="K44" s="18">
        <f t="shared" si="10"/>
        <v>104286356.70999999</v>
      </c>
      <c r="L44" s="18">
        <f t="shared" si="10"/>
        <v>94375603.719999999</v>
      </c>
      <c r="M44" s="18">
        <f t="shared" si="10"/>
        <v>89195188.890000001</v>
      </c>
      <c r="N44" s="18">
        <f t="shared" si="10"/>
        <v>84299964.579999998</v>
      </c>
    </row>
    <row r="45" spans="1:14" x14ac:dyDescent="0.2">
      <c r="A45" s="19" t="s">
        <v>97</v>
      </c>
      <c r="B45" s="20">
        <f>SUM(C45:N45)</f>
        <v>361976248.06999999</v>
      </c>
      <c r="C45" s="20">
        <v>35910357.890000001</v>
      </c>
      <c r="D45" s="20">
        <v>47895548</v>
      </c>
      <c r="E45" s="20">
        <v>23594866.550000001</v>
      </c>
      <c r="F45" s="20">
        <v>54556994.649999999</v>
      </c>
      <c r="G45" s="20">
        <v>28178924.870000001</v>
      </c>
      <c r="H45" s="20">
        <v>21119542.690000001</v>
      </c>
      <c r="I45" s="20">
        <v>27768609.48</v>
      </c>
      <c r="J45" s="20">
        <v>27567585.890000001</v>
      </c>
      <c r="K45" s="20">
        <v>25318960.609999999</v>
      </c>
      <c r="L45" s="20">
        <v>24169336.870000001</v>
      </c>
      <c r="M45" s="20">
        <v>24798814.390000001</v>
      </c>
      <c r="N45" s="20">
        <v>21096706.18</v>
      </c>
    </row>
    <row r="46" spans="1:14" x14ac:dyDescent="0.2">
      <c r="A46" s="21" t="s">
        <v>98</v>
      </c>
      <c r="B46" s="22">
        <f>SUM(C46:N46)</f>
        <v>860788852.23000002</v>
      </c>
      <c r="C46" s="22">
        <v>67883367.370000005</v>
      </c>
      <c r="D46" s="22">
        <v>78725180.200000003</v>
      </c>
      <c r="E46" s="22">
        <v>70012195.560000002</v>
      </c>
      <c r="F46" s="22">
        <v>74047989.980000004</v>
      </c>
      <c r="G46" s="22">
        <v>68199551.670000002</v>
      </c>
      <c r="H46" s="22">
        <v>80703979</v>
      </c>
      <c r="I46" s="22">
        <v>73958645.25</v>
      </c>
      <c r="J46" s="22">
        <v>70484647.349999994</v>
      </c>
      <c r="K46" s="22">
        <v>78967396.099999994</v>
      </c>
      <c r="L46" s="22">
        <v>70206266.849999994</v>
      </c>
      <c r="M46" s="22">
        <v>64396374.5</v>
      </c>
      <c r="N46" s="22">
        <v>63203258.399999999</v>
      </c>
    </row>
    <row r="47" spans="1:14" x14ac:dyDescent="0.2">
      <c r="A47" s="21" t="s">
        <v>99</v>
      </c>
      <c r="B47" s="22">
        <f>SUM(C47:N47)</f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2">
      <c r="A48" s="17" t="s">
        <v>100</v>
      </c>
      <c r="B48" s="18">
        <f t="shared" ref="B48:N48" si="11">SUM(+B49+B50+B51+B52+B53+B54)</f>
        <v>0</v>
      </c>
      <c r="C48" s="18">
        <f t="shared" si="11"/>
        <v>0</v>
      </c>
      <c r="D48" s="18">
        <f t="shared" si="11"/>
        <v>0</v>
      </c>
      <c r="E48" s="18">
        <f t="shared" si="11"/>
        <v>0</v>
      </c>
      <c r="F48" s="18">
        <f t="shared" si="11"/>
        <v>0</v>
      </c>
      <c r="G48" s="18">
        <f t="shared" si="11"/>
        <v>0</v>
      </c>
      <c r="H48" s="18">
        <f t="shared" si="11"/>
        <v>0</v>
      </c>
      <c r="I48" s="18">
        <f t="shared" si="11"/>
        <v>0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</row>
    <row r="49" spans="1:14" x14ac:dyDescent="0.2">
      <c r="A49" s="19" t="s">
        <v>101</v>
      </c>
      <c r="B49" s="20">
        <f t="shared" ref="B49:B54" si="12">SUM(C49:N49)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x14ac:dyDescent="0.2">
      <c r="A50" s="21" t="s">
        <v>102</v>
      </c>
      <c r="B50" s="22">
        <f t="shared" si="12"/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x14ac:dyDescent="0.2">
      <c r="A51" s="21" t="s">
        <v>103</v>
      </c>
      <c r="B51" s="22">
        <f t="shared" si="12"/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2">
      <c r="A52" s="21" t="s">
        <v>104</v>
      </c>
      <c r="B52" s="22">
        <f t="shared" si="12"/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">
      <c r="A53" s="21" t="s">
        <v>105</v>
      </c>
      <c r="B53" s="22">
        <f t="shared" si="12"/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2">
      <c r="A54" s="21" t="s">
        <v>106</v>
      </c>
      <c r="B54" s="22">
        <f t="shared" si="12"/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x14ac:dyDescent="0.2">
      <c r="A55" s="15" t="s">
        <v>107</v>
      </c>
      <c r="B55" s="16">
        <f t="shared" ref="B55:N55" si="13">SUM(+B56+B57)</f>
        <v>0</v>
      </c>
      <c r="C55" s="16">
        <f t="shared" si="13"/>
        <v>0</v>
      </c>
      <c r="D55" s="16">
        <f t="shared" si="13"/>
        <v>0</v>
      </c>
      <c r="E55" s="16">
        <f t="shared" si="13"/>
        <v>0</v>
      </c>
      <c r="F55" s="16">
        <f t="shared" si="13"/>
        <v>0</v>
      </c>
      <c r="G55" s="16">
        <f t="shared" si="13"/>
        <v>0</v>
      </c>
      <c r="H55" s="16">
        <f t="shared" si="13"/>
        <v>0</v>
      </c>
      <c r="I55" s="16">
        <f t="shared" si="13"/>
        <v>0</v>
      </c>
      <c r="J55" s="16">
        <f t="shared" si="13"/>
        <v>0</v>
      </c>
      <c r="K55" s="16">
        <f t="shared" si="13"/>
        <v>0</v>
      </c>
      <c r="L55" s="16">
        <f t="shared" si="13"/>
        <v>0</v>
      </c>
      <c r="M55" s="16">
        <f t="shared" si="13"/>
        <v>0</v>
      </c>
      <c r="N55" s="16">
        <f t="shared" si="13"/>
        <v>0</v>
      </c>
    </row>
    <row r="56" spans="1:14" x14ac:dyDescent="0.2">
      <c r="A56" s="19" t="s">
        <v>108</v>
      </c>
      <c r="B56" s="20">
        <f>SUM(C56:N56)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2">
      <c r="A57" s="21" t="s">
        <v>109</v>
      </c>
      <c r="B57" s="22">
        <f>SUM(C57:N57)</f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2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</sheetData>
  <pageMargins left="0.23622047244094491" right="0.23622047244094491" top="0.47244094488188981" bottom="0.23622047244094491" header="0.31496062992125984" footer="0.31496062992125984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26</v>
      </c>
    </row>
    <row r="2" spans="1:14" x14ac:dyDescent="0.2">
      <c r="A2" s="1" t="s">
        <v>27</v>
      </c>
      <c r="B2" s="2" t="s">
        <v>28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3" t="s">
        <v>28</v>
      </c>
    </row>
    <row r="3" spans="1:14" x14ac:dyDescent="0.2">
      <c r="A3" s="2" t="s">
        <v>29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30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31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32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33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34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35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26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36</v>
      </c>
      <c r="B1" s="1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</row>
    <row r="2" spans="1:15" x14ac:dyDescent="0.2">
      <c r="A2" s="1" t="s">
        <v>27</v>
      </c>
      <c r="B2" s="1" t="s">
        <v>37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2" t="s">
        <v>28</v>
      </c>
      <c r="O2" s="3" t="s">
        <v>28</v>
      </c>
    </row>
    <row r="3" spans="1:15" x14ac:dyDescent="0.2">
      <c r="A3" s="2" t="s">
        <v>29</v>
      </c>
      <c r="B3" s="2" t="s">
        <v>38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36</v>
      </c>
      <c r="B4" s="3" t="s">
        <v>39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30</v>
      </c>
      <c r="B5" s="2" t="s">
        <v>40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36</v>
      </c>
      <c r="B6" s="2" t="s">
        <v>41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36</v>
      </c>
      <c r="B7" s="2" t="s">
        <v>42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36</v>
      </c>
      <c r="B8" s="3" t="s">
        <v>39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31</v>
      </c>
      <c r="B9" s="2" t="s">
        <v>43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36</v>
      </c>
      <c r="B10" s="2" t="s">
        <v>44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36</v>
      </c>
      <c r="B11" s="2" t="s">
        <v>45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36</v>
      </c>
      <c r="B12" s="3" t="s">
        <v>39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32</v>
      </c>
      <c r="B13" s="2" t="s">
        <v>46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36</v>
      </c>
      <c r="B14" s="2" t="s">
        <v>47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36</v>
      </c>
      <c r="B15" s="2" t="s">
        <v>48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36</v>
      </c>
      <c r="B16" s="3" t="s">
        <v>39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33</v>
      </c>
      <c r="B17" s="2" t="s">
        <v>49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36</v>
      </c>
      <c r="B18" s="3" t="s">
        <v>39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34</v>
      </c>
      <c r="B19" s="2" t="s">
        <v>50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36</v>
      </c>
      <c r="B20" s="2" t="s">
        <v>51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36</v>
      </c>
      <c r="B21" s="3" t="s">
        <v>39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35</v>
      </c>
      <c r="B22" s="2" t="s">
        <v>52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36</v>
      </c>
      <c r="B23" s="3" t="s">
        <v>39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26</v>
      </c>
      <c r="B24" s="3" t="s">
        <v>36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NOR_01-14-004</vt:lpstr>
      <vt:lpstr>NO BORRAR FUENTE 1</vt:lpstr>
      <vt:lpstr>NO BORRAR FUENTE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VICKY</cp:lastModifiedBy>
  <cp:lastPrinted>2017-04-20T22:39:43Z</cp:lastPrinted>
  <dcterms:created xsi:type="dcterms:W3CDTF">2015-04-14T17:19:58Z</dcterms:created>
  <dcterms:modified xsi:type="dcterms:W3CDTF">2023-08-03T20:45:45Z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